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81488f883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bf3bb5868b8241cd"/>
    <x:sheet xmlns:r="http://schemas.openxmlformats.org/officeDocument/2006/relationships" name="Recurring" sheetId="2" r:id="Ra83d7c816b034577"/>
    <x:sheet xmlns:r="http://schemas.openxmlformats.org/officeDocument/2006/relationships" name="Setup" sheetId="3" r:id="Rb61b14a1a7c54a7e"/>
    <x:sheet xmlns:r="http://schemas.openxmlformats.org/officeDocument/2006/relationships" name="Organization" sheetId="4" r:id="Rc392bcdf332942c9"/>
    <x:sheet xmlns:r="http://schemas.openxmlformats.org/officeDocument/2006/relationships" name="Assumptions" sheetId="5" r:id="Rf8931668f7ac4c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"/>
  </x:numFmts>
  <x:fonts count="2">
    <x:font>
      <x:sz val="11"/>
      <x:color theme="1"/>
      <x:name val="Calibri"/>
      <x:family val="2"/>
      <x:scheme val="minor"/>
    </x:font>
    <x:font>
      <x:b/>
      <x:color rgb="FFFFFFFF"/>
    </x:font>
  </x:fonts>
  <x:fills count="3">
    <x:fill>
      <x:patternFill patternType="none"/>
    </x:fill>
    <x:fill>
      <x:patternFill patternType="gray125"/>
    </x:fill>
    <x:fill>
      <x:patternFill patternType="solid">
        <x:fgColor rgb="FF17233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">
    <x:xf numFmtId="0" fontId="0" fillId="0" borderId="0" xfId="0"/>
    <x:xf numFmtId="0" fontId="1" fillId="2" borderId="0" xfId="0"/>
    <x:xf numFmtId="0" fontId="0" fillId="0" borderId="0" xfId="0" applyAlignment="1">
      <x:alignment vertical="top" wrapText="1"/>
    </x:xf>
    <x:xf numFmtId="164" fontId="0" fillId="0" borderId="0" xfId="0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1e593f6ed45cb" /><Relationship Type="http://schemas.openxmlformats.org/officeDocument/2006/relationships/theme" Target="/xl/theme/theme1.xml" Id="R33dfe0fb8b07410d" /><Relationship Type="http://schemas.openxmlformats.org/officeDocument/2006/relationships/sharedStrings" Target="/xl/sharedStrings.xml" Id="Rb07a6311020e46a6" /><Relationship Type="http://schemas.openxmlformats.org/officeDocument/2006/relationships/worksheet" Target="/xl/worksheets/sheet1.xml" Id="Rbf3bb5868b8241cd" /><Relationship Type="http://schemas.openxmlformats.org/officeDocument/2006/relationships/worksheet" Target="/xl/worksheets/sheet2.xml" Id="Ra83d7c816b034577" /><Relationship Type="http://schemas.openxmlformats.org/officeDocument/2006/relationships/worksheet" Target="/xl/worksheets/sheet3.xml" Id="Rb61b14a1a7c54a7e" /><Relationship Type="http://schemas.openxmlformats.org/officeDocument/2006/relationships/worksheet" Target="/xl/worksheets/sheet4.xml" Id="Rc392bcdf332942c9" /><Relationship Type="http://schemas.openxmlformats.org/officeDocument/2006/relationships/worksheet" Target="/xl/worksheets/sheet5.xml" Id="Rf8931668f7ac4c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48" customWidth="1"/>
    <x:col min="2" max="2" width="24" customWidth="1"/>
    <x:col min="3" max="3" width="100" customWidth="1"/>
  </x:cols>
  <x:sheetData>
    <x:row r="1">
      <x:c r="A1" s="1" t="inlineStr">
        <x:is>
          <x:t xml:space="preserve">2027 Hub Funding Plan</x:t>
        </x:is>
      </x:c>
      <x:c r="B1" s="1" t="inlineStr">
        <x:is>
          <x:t xml:space="preserve">Amount</x:t>
        </x:is>
      </x:c>
    </x:row>
    <x:row r="2" ht="30" customHeight="1">
      <x:c r="A2" s="2" t="inlineStr">
        <x:is>
          <x:t xml:space="preserve">Recurring hub costs</x:t>
        </x:is>
      </x:c>
      <x:c r="B2" s="3" t="n">
        <x:f>Recurring!B10</x:f>
        <x:v>42600</x:v>
      </x:c>
    </x:row>
    <x:row r="3" ht="30" customHeight="1">
      <x:c r="A3" s="2" t="inlineStr">
        <x:is>
          <x:t xml:space="preserve">Operating contingency (10%)</x:t>
        </x:is>
      </x:c>
      <x:c r="B3" s="3" t="n">
        <x:f>Recurring!B11</x:f>
        <x:v>4260</x:v>
      </x:c>
    </x:row>
    <x:row r="4" ht="30" customHeight="1">
      <x:c r="A4" s="2" t="inlineStr">
        <x:is>
          <x:t xml:space="preserve">Annual hub operating envelope</x:t>
        </x:is>
      </x:c>
      <x:c r="B4" s="3" t="n">
        <x:f>Recurring!B12</x:f>
        <x:v>46860</x:v>
      </x:c>
    </x:row>
    <x:row r="5" ht="30" customHeight="1">
      <x:c r="A5" s="2" t="inlineStr">
        <x:is>
          <x:t xml:space="preserve">One-time setup</x:t>
        </x:is>
      </x:c>
      <x:c r="B5" s="3" t="n">
        <x:f>Setup!B10</x:f>
        <x:v>15500</x:v>
      </x:c>
    </x:row>
    <x:row r="6" ht="30" customHeight="1">
      <x:c r="A6" s="2" t="str">
        <x:v>Setup contingency (goal reconciliation)</x:v>
      </x:c>
      <x:c r="B6" s="3" t="n">
        <x:f>Setup!B11</x:f>
        <x:v>490</x:v>
      </x:c>
    </x:row>
    <x:row r="7" ht="30" customHeight="1">
      <x:c r="A7" s="2" t="inlineStr">
        <x:is>
          <x:t xml:space="preserve">Setup funding envelope</x:t>
        </x:is>
      </x:c>
      <x:c r="B7" s="3" t="n">
        <x:f>Setup!B12</x:f>
        <x:v>15990</x:v>
      </x:c>
    </x:row>
    <x:row r="8" ht="30" customHeight="1">
      <x:c r="A8" s="2" t="inlineStr">
        <x:is>
          <x:t xml:space="preserve">Hub expenditure envelope</x:t>
        </x:is>
      </x:c>
      <x:c r="B8" s="3" t="n">
        <x:f>B4+B7</x:f>
        <x:v>62850</x:v>
      </x:c>
    </x:row>
    <x:row r="9" ht="30" customHeight="1">
      <x:c r="A9" s="2" t="inlineStr">
        <x:is>
          <x:t xml:space="preserve">Refundable lease deposit (held asset)</x:t>
        </x:is>
      </x:c>
      <x:c r="B9" s="3" t="n">
        <x:v>1500</x:v>
      </x:c>
    </x:row>
    <x:row r="10" ht="30" customHeight="1">
      <x:c r="A10" s="2" t="inlineStr">
        <x:is>
          <x:t xml:space="preserve">Three-month reserve (base recurring costs)</x:t>
        </x:is>
      </x:c>
      <x:c r="B10" s="3" t="n">
        <x:f>B2/4</x:f>
        <x:v>10650</x:v>
      </x:c>
    </x:row>
    <x:row r="11" ht="30" customHeight="1">
      <x:c r="A11" s="2" t="inlineStr">
        <x:is>
          <x:t xml:space="preserve">Total first-year hub funding goal</x:t>
        </x:is>
      </x:c>
      <x:c r="B11" s="3" t="n">
        <x:f>B8+B9+B10</x:f>
        <x:v>75000</x:v>
      </x:c>
    </x:row>
    <x:row r="12" ht="30" customHeight="1">
      <x:c r="A12" s="2" t="inlineStr">
        <x:is>
          <x:t xml:space="preserve">Combined organization expenditure envelope</x:t>
        </x:is>
      </x:c>
      <x:c r="B12" s="3" t="n">
        <x:f>Organization!B12</x:f>
        <x:v>125850</x:v>
      </x:c>
    </x:row>
    <x:row r="13" ht="30" customHeight="1">
      <x:c r="A13" s="2" t="inlineStr">
        <x:is>
          <x:t xml:space="preserve">Combined organization cash funding requirement</x:t>
        </x:is>
      </x:c>
      <x:c r="B13" s="3" t="n">
        <x:f>Organization!B15</x:f>
        <x:v>138000</x:v>
      </x:c>
    </x:row>
    <x:row r="14" ht="30" customHeight="1">
      <x:c r="A14" s="2" t="inlineStr">
        <x:is>
          <x:t xml:space="preserve">Status</x:t>
        </x:is>
      </x:c>
      <x:c r="B14" s="2" t="inlineStr">
        <x:is>
          <x:t xml:space="preserve">Proposed management estimate; contingent on funding and approvals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48" customWidth="1"/>
    <x:col min="2" max="2" width="24" customWidth="1"/>
    <x:col min="3" max="3" width="100" customWidth="1"/>
  </x:cols>
  <x:sheetData>
    <x:row r="1">
      <x:c r="A1" s="1" t="inlineStr">
        <x:is>
          <x:t xml:space="preserve">Cost</x:t>
        </x:is>
      </x:c>
      <x:c r="B1" s="1" t="inlineStr">
        <x:is>
          <x:t xml:space="preserve">Annual amount</x:t>
        </x:is>
      </x:c>
      <x:c r="C1" s="1" t="inlineStr">
        <x:is>
          <x:t xml:space="preserve">Basis / purpose</x:t>
        </x:is>
      </x:c>
    </x:row>
    <x:row r="2" ht="45" customHeight="1">
      <x:c r="A2" s="2" t="inlineStr">
        <x:is>
          <x:t xml:space="preserve">Warehouse lease</x:t>
        </x:is>
      </x:c>
      <x:c r="B2" s="3" t="n">
        <x:v>15000</x:v>
      </x:c>
      <x:c r="C2" s="2" t="inlineStr">
        <x:is>
          <x:t xml:space="preserve">12 months × $1,250; user planning range $1,000–$1,500. No lease or quote secured.</x:t>
        </x:is>
      </x:c>
    </x:row>
    <x:row r="3" ht="45" customHeight="1">
      <x:c r="A3" s="2" t="inlineStr">
        <x:is>
          <x:t xml:space="preserve">Incremental refrigeration power / occupancy charges</x:t>
        </x:is>
      </x:c>
      <x:c r="B3" s="3" t="n">
        <x:v>1800</x:v>
      </x:c>
      <x:c r="C3" s="2" t="inlineStr">
        <x:is>
          <x:t xml:space="preserve">12 × $150 allowance; remove charges already covered by rent. Continuous refrigeration requires landlord approval.</x:t>
        </x:is>
      </x:c>
    </x:row>
    <x:row r="4" ht="45" customHeight="1">
      <x:c r="A4" s="2" t="inlineStr">
        <x:is>
          <x:t xml:space="preserve">Insurance</x:t>
        </x:is>
      </x:c>
      <x:c r="B4" s="3" t="n">
        <x:v>2400</x:v>
      </x:c>
      <x:c r="C4" s="2" t="inlineStr">
        <x:is>
          <x:t xml:space="preserve">12 × $200 allowance for liability, contents, food spoilage and applicable transport coverage; obtain broker quote.</x:t>
        </x:is>
      </x:c>
    </x:row>
    <x:row r="5" ht="45" customHeight="1">
      <x:c r="A5" s="2" t="inlineStr">
        <x:is>
          <x:t xml:space="preserve">Cleaning, pest control and waste</x:t>
        </x:is>
      </x:c>
      <x:c r="B5" s="3" t="n">
        <x:v>1800</x:v>
      </x:c>
      <x:c r="C5" s="2" t="inlineStr">
        <x:is>
          <x:t xml:space="preserve">12 × $150 incremental allowance; confirm landlord services before spending.</x:t>
        </x:is>
      </x:c>
    </x:row>
    <x:row r="6" ht="45" customHeight="1">
      <x:c r="A6" s="2" t="inlineStr">
        <x:is>
          <x:t xml:space="preserve">Equipment service and repairs</x:t>
        </x:is>
      </x:c>
      <x:c r="B6" s="3" t="n">
        <x:v>1200</x:v>
      </x:c>
      <x:c r="C6" s="2" t="inlineStr">
        <x:is>
          <x:t xml:space="preserve">12 × $100 allowance for cold-storage maintenance; replacement beyond allowance uses contingency.</x:t>
        </x:is>
      </x:c>
    </x:row>
    <x:row r="7" ht="45" customHeight="1">
      <x:c r="A7" s="2" t="inlineStr">
        <x:is>
          <x:t xml:space="preserve">Food pickup and delivery logistics</x:t>
        </x:is>
      </x:c>
      <x:c r="B7" s="3" t="n">
        <x:v>6000</x:v>
      </x:c>
      <x:c r="C7" s="2" t="inlineStr">
        <x:is>
          <x:t xml:space="preserve">12 × $500 for rentals or hired transport, fuel, tolls and required coverage. No vehicle purchase; refrigerated transport priced separately if needed.</x:t>
        </x:is>
      </x:c>
    </x:row>
    <x:row r="8" ht="45" customHeight="1">
      <x:c r="A8" s="2" t="inlineStr">
        <x:is>
          <x:t xml:space="preserve">Warehouse packing and safety supplies</x:t>
        </x:is>
      </x:c>
      <x:c r="B8" s="3" t="n">
        <x:v>2400</x:v>
      </x:c>
      <x:c r="C8" s="2" t="inlineStr">
        <x:is>
          <x:t xml:space="preserve">12 × $200 for cartons, food-safe containers, labels, PPE and cleaning supplies; warehouse-specific, separate from education materials.</x:t>
        </x:is>
      </x:c>
    </x:row>
    <x:row r="9" ht="45" customHeight="1">
      <x:c r="A9" s="2" t="inlineStr">
        <x:is>
          <x:t xml:space="preserve">Part-time operations coordination</x:t>
        </x:is>
      </x:c>
      <x:c r="B9" s="3" t="n">
        <x:v>12000</x:v>
      </x:c>
      <x:c r="C9" s="2" t="inlineStr">
        <x:is>
          <x:t xml:space="preserve">Approx. 8 hours/week × $25 × 52 = $10,400 plus $1,600 payroll burden allowance. Employee cost assumption; confirm payroll and workers’ compensation quotes.</x:t>
        </x:is>
      </x:c>
    </x:row>
    <x:row r="10" ht="45" customHeight="1">
      <x:c r="A10" s="2" t="inlineStr">
        <x:is>
          <x:t xml:space="preserve">Subtotal</x:t>
        </x:is>
      </x:c>
      <x:c r="B10" s="3" t="n">
        <x:f>SUM(B2:B9)</x:f>
        <x:v>42600</x:v>
      </x:c>
      <x:c r="C10" s="2" t="n"/>
    </x:row>
    <x:row r="11" ht="45" customHeight="1">
      <x:c r="A11" s="2" t="inlineStr">
        <x:is>
          <x:t xml:space="preserve">Contingency (10%)</x:t>
        </x:is>
      </x:c>
      <x:c r="B11" s="3" t="n">
        <x:f>B10*10%</x:f>
        <x:v>4260</x:v>
      </x:c>
      <x:c r="C11" s="2" t="n"/>
    </x:row>
    <x:row r="12" ht="45" customHeight="1">
      <x:c r="A12" s="2" t="inlineStr">
        <x:is>
          <x:t xml:space="preserve">Envelope</x:t>
        </x:is>
      </x:c>
      <x:c r="B12" s="3" t="n">
        <x:f>SUM(B10:B11)</x:f>
        <x:v>46860</x:v>
      </x:c>
      <x:c r="C12" s="2" t="n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48" customWidth="1"/>
    <x:col min="2" max="2" width="24" customWidth="1"/>
    <x:col min="3" max="3" width="100" customWidth="1"/>
  </x:cols>
  <x:sheetData>
    <x:row r="1">
      <x:c r="A1" s="1" t="inlineStr">
        <x:is>
          <x:t xml:space="preserve">Cost</x:t>
        </x:is>
      </x:c>
      <x:c r="B1" s="1" t="inlineStr">
        <x:is>
          <x:t xml:space="preserve">Annual amount</x:t>
        </x:is>
      </x:c>
      <x:c r="C1" s="1" t="inlineStr">
        <x:is>
          <x:t xml:space="preserve">Basis / purpose</x:t>
        </x:is>
      </x:c>
    </x:row>
    <x:row r="2" ht="45" customHeight="1">
      <x:c r="A2" s="2" t="inlineStr">
        <x:is>
          <x:t xml:space="preserve">Commercial refrigerators and freezers</x:t>
        </x:is>
      </x:c>
      <x:c r="B2" s="3" t="n">
        <x:v>8000</x:v>
      </x:c>
      <x:c r="C2" s="2" t="inlineStr">
        <x:is>
          <x:t xml:space="preserve">Two double-door refrigerators and two double-door freezers: reference retail total $7,456; $544 allowance for delivery/tax/price variance. Planning specification, not a selected vendor.</x:t>
        </x:is>
      </x:c>
    </x:row>
    <x:row r="3" ht="45" customHeight="1">
      <x:c r="A3" s="2" t="inlineStr">
        <x:is>
          <x:t xml:space="preserve">Dry storage shelving and worktables</x:t>
        </x:is>
      </x:c>
      <x:c r="B3" s="3" t="n">
        <x:v>2000</x:v>
      </x:c>
      <x:c r="C3" s="2" t="inlineStr">
        <x:is>
          <x:t xml:space="preserve">Food-safe storage and sorting surfaces; racking loads and layout to be confirmed.</x:t>
        </x:is>
      </x:c>
    </x:row>
    <x:row r="4" ht="45" customHeight="1">
      <x:c r="A4" s="2" t="inlineStr">
        <x:is>
          <x:t xml:space="preserve">Handling equipment</x:t>
        </x:is>
      </x:c>
      <x:c r="B4" s="3" t="n">
        <x:v>1000</x:v>
      </x:c>
      <x:c r="C4" s="2" t="inlineStr">
        <x:is>
          <x:t xml:space="preserve">Dollies, carts and pallet jack allowance; reduce if shared equipment is sufficient.</x:t>
        </x:is>
      </x:c>
    </x:row>
    <x:row r="5" ht="45" customHeight="1">
      <x:c r="A5" s="2" t="inlineStr">
        <x:is>
          <x:t xml:space="preserve">Electrical assessment and minor installation</x:t>
        </x:is>
      </x:c>
      <x:c r="B5" s="3" t="n">
        <x:v>2000</x:v>
      </x:c>
      <x:c r="C5" s="2" t="inlineStr">
        <x:is>
          <x:t xml:space="preserve">Confirm dedicated circuits, equipment loads, outlets, ventilation and landlord permission. No major build-out included.</x:t>
        </x:is>
      </x:c>
    </x:row>
    <x:row r="6" ht="45" customHeight="1">
      <x:c r="A6" s="2" t="inlineStr">
        <x:is>
          <x:t xml:space="preserve">Temperature monitoring</x:t>
        </x:is>
      </x:c>
      <x:c r="B6" s="3" t="n">
        <x:v>500</x:v>
      </x:c>
      <x:c r="C6" s="2" t="inlineStr">
        <x:is>
          <x:t xml:space="preserve">Thermometers, data logs and alert sensors; recurring fees, if any, fit administration budget.</x:t>
        </x:is>
      </x:c>
    </x:row>
    <x:row r="7" ht="45" customHeight="1">
      <x:c r="A7" s="2" t="inlineStr">
        <x:is>
          <x:t xml:space="preserve">Insulated transport containers</x:t>
        </x:is>
      </x:c>
      <x:c r="B7" s="3" t="n">
        <x:v>750</x:v>
      </x:c>
      <x:c r="C7" s="2" t="inlineStr">
        <x:is>
          <x:t xml:space="preserve">Coolers and cold packs for short trips; not a substitute for a refrigerated truck on long routes.</x:t>
        </x:is>
      </x:c>
    </x:row>
    <x:row r="8" ht="45" customHeight="1">
      <x:c r="A8" s="2" t="inlineStr">
        <x:is>
          <x:t xml:space="preserve">Move-in, locks and basic signage</x:t>
        </x:is>
      </x:c>
      <x:c r="B8" s="3" t="n">
        <x:v>750</x:v>
      </x:c>
      <x:c r="C8" s="2" t="inlineStr">
        <x:is>
          <x:t xml:space="preserve">Moving and warehouse security setup; no duplicate ongoing security charge.</x:t>
        </x:is>
      </x:c>
    </x:row>
    <x:row r="9" ht="45" customHeight="1">
      <x:c r="A9" s="2" t="inlineStr">
        <x:is>
          <x:t xml:space="preserve">Training, inspections and permits allowance</x:t>
        </x:is>
      </x:c>
      <x:c r="B9" s="3" t="n">
        <x:v>500</x:v>
      </x:c>
      <x:c r="C9" s="2" t="inlineStr">
        <x:is>
          <x:t xml:space="preserve">Food handling and facility review allowance; actual required approvals and fees must be confirmed.</x:t>
        </x:is>
      </x:c>
    </x:row>
    <x:row r="10" ht="45" customHeight="1">
      <x:c r="A10" s="2" t="inlineStr">
        <x:is>
          <x:t xml:space="preserve">Subtotal</x:t>
        </x:is>
      </x:c>
      <x:c r="B10" s="3" t="n">
        <x:f>SUM(B2:B9)</x:f>
        <x:v>15500</x:v>
      </x:c>
      <x:c r="C10" s="2" t="n"/>
    </x:row>
    <x:row r="11" ht="45" customHeight="1">
      <x:c r="A11" s="2" t="str">
        <x:v>Setup contingency (goal reconciliation)</x:v>
      </x:c>
      <x:c r="B11" s="3" t="n">
        <x:v>490</x:v>
      </x:c>
      <x:c r="C11" s="2" t="n"/>
    </x:row>
    <x:row r="12" ht="45" customHeight="1">
      <x:c r="A12" s="2" t="inlineStr">
        <x:is>
          <x:t xml:space="preserve">Envelope</x:t>
        </x:is>
      </x:c>
      <x:c r="B12" s="3" t="n">
        <x:f>SUM(B10:B11)</x:f>
        <x:v>15990</x:v>
      </x:c>
      <x:c r="C12" s="2" t="n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48" customWidth="1"/>
    <x:col min="2" max="2" width="24" customWidth="1"/>
    <x:col min="3" max="3" width="100" customWidth="1"/>
  </x:cols>
  <x:sheetData>
    <x:row r="1">
      <x:c r="A1" s="1" t="inlineStr">
        <x:is>
          <x:t xml:space="preserve">Existing 2027 planning category</x:t>
        </x:is>
      </x:c>
      <x:c r="B1" s="1" t="inlineStr">
        <x:is>
          <x:t xml:space="preserve">Amount</x:t>
        </x:is>
      </x:c>
    </x:row>
    <x:row r="2" ht="30" customHeight="1">
      <x:c r="A2" s="2" t="inlineStr">
        <x:is>
          <x:t xml:space="preserve">Food and essential-needs assistance</x:t>
        </x:is>
      </x:c>
      <x:c r="B2" s="3" t="n">
        <x:v>15000</x:v>
      </x:c>
    </x:row>
    <x:row r="3" ht="30" customHeight="1">
      <x:c r="A3" s="2" t="inlineStr">
        <x:is>
          <x:t xml:space="preserve">Youth entrepreneurship and financial education</x:t>
        </x:is>
      </x:c>
      <x:c r="B3" s="3" t="n">
        <x:v>12000</x:v>
      </x:c>
    </x:row>
    <x:row r="4" ht="30" customHeight="1">
      <x:c r="A4" s="2" t="inlineStr">
        <x:is>
          <x:t xml:space="preserve">Student participation support and incentives</x:t>
        </x:is>
      </x:c>
      <x:c r="B4" s="3" t="n">
        <x:v>6000</x:v>
      </x:c>
    </x:row>
    <x:row r="5" ht="30" customHeight="1">
      <x:c r="A5" s="2" t="inlineStr">
        <x:is>
          <x:t xml:space="preserve">Educational materials and program supplies</x:t>
        </x:is>
      </x:c>
      <x:c r="B5" s="3" t="n">
        <x:v>5000</x:v>
      </x:c>
    </x:row>
    <x:row r="6" ht="30" customHeight="1">
      <x:c r="A6" s="2" t="inlineStr">
        <x:is>
          <x:t xml:space="preserve">Community outreach and recruitment</x:t>
        </x:is>
      </x:c>
      <x:c r="B6" s="3" t="n">
        <x:v>4000</x:v>
      </x:c>
    </x:row>
    <x:row r="7" ht="30" customHeight="1">
      <x:c r="A7" s="2" t="inlineStr">
        <x:is>
          <x:t xml:space="preserve">Program administration, evaluation and reporting</x:t>
        </x:is>
      </x:c>
      <x:c r="B7" s="3" t="n">
        <x:v>8000</x:v>
      </x:c>
    </x:row>
    <x:row r="8" ht="30" customHeight="1">
      <x:c r="A8" s="2" t="inlineStr">
        <x:is>
          <x:t xml:space="preserve">Community events and program delivery</x:t>
        </x:is>
      </x:c>
      <x:c r="B8" s="3" t="n">
        <x:v>5000</x:v>
      </x:c>
    </x:row>
    <x:row r="9" ht="30" customHeight="1">
      <x:c r="A9" s="2" t="inlineStr">
        <x:is>
          <x:t xml:space="preserve">Innovation Lab technology package</x:t>
        </x:is>
      </x:c>
      <x:c r="B9" s="3" t="n">
        <x:v>8000</x:v>
      </x:c>
    </x:row>
    <x:row r="10" ht="30" customHeight="1">
      <x:c r="A10" s="2" t="inlineStr">
        <x:is>
          <x:t xml:space="preserve">Existing subtotal</x:t>
        </x:is>
      </x:c>
      <x:c r="B10" s="3" t="n">
        <x:f>SUM(B2:B9)</x:f>
        <x:v>63000</x:v>
      </x:c>
    </x:row>
    <x:row r="11" ht="30" customHeight="1">
      <x:c r="A11" s="2" t="inlineStr">
        <x:is>
          <x:t xml:space="preserve">Hub expenditure envelope</x:t>
        </x:is>
      </x:c>
      <x:c r="B11" s="3" t="n">
        <x:f>Recurring!B12+Setup!B12</x:f>
        <x:v>62850</x:v>
      </x:c>
    </x:row>
    <x:row r="12" ht="30" customHeight="1">
      <x:c r="A12" s="2" t="inlineStr">
        <x:is>
          <x:t xml:space="preserve">Combined expenditure envelope</x:t>
        </x:is>
      </x:c>
      <x:c r="B12" s="3" t="n">
        <x:f>SUM(B10:B11)</x:f>
        <x:v>125850</x:v>
      </x:c>
    </x:row>
    <x:row r="13" ht="30" customHeight="1">
      <x:c r="A13" s="2" t="inlineStr">
        <x:is>
          <x:t xml:space="preserve">Deposit</x:t>
        </x:is>
      </x:c>
      <x:c r="B13" s="3" t="n">
        <x:v>1500</x:v>
      </x:c>
    </x:row>
    <x:row r="14" ht="30" customHeight="1">
      <x:c r="A14" s="2" t="inlineStr">
        <x:is>
          <x:t xml:space="preserve">Reserve</x:t>
        </x:is>
      </x:c>
      <x:c r="B14" s="3" t="n">
        <x:f>Recurring!B10/4</x:f>
        <x:v>10650</x:v>
      </x:c>
    </x:row>
    <x:row r="15" ht="30" customHeight="1">
      <x:c r="A15" s="2" t="inlineStr">
        <x:is>
          <x:t xml:space="preserve">Combined funding requirement</x:t>
        </x:is>
      </x:c>
      <x:c r="B15" s="3" t="n">
        <x:f>SUM(B12:B14)</x:f>
        <x:v>138000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48" customWidth="1"/>
    <x:col min="2" max="2" width="110" customWidth="1"/>
    <x:col min="3" max="3" width="100" customWidth="1"/>
  </x:cols>
  <x:sheetData>
    <x:row r="1">
      <x:c r="A1" s="1" t="inlineStr">
        <x:is>
          <x:t xml:space="preserve">Topic</x:t>
        </x:is>
      </x:c>
      <x:c r="B1" s="1" t="inlineStr">
        <x:is>
          <x:t xml:space="preserve">Planning guidance</x:t>
        </x:is>
      </x:c>
    </x:row>
    <x:row r="2" ht="45" customHeight="1">
      <x:c r="A2" s="2" t="inlineStr">
        <x:is>
          <x:t xml:space="preserve">Scope</x:t>
        </x:is>
      </x:c>
      <x:c r="B2" s="2" t="inlineStr">
        <x:is>
          <x:t xml:space="preserve">Warehouse food storage and distribution; proposed 500–1,000 sq ft; no lease secured.</x:t>
        </x:is>
      </x:c>
    </x:row>
    <x:row r="3" ht="45" customHeight="1">
      <x:c r="A3" s="2" t="inlineStr">
        <x:is>
          <x:t xml:space="preserve">Rent</x:t>
        </x:is>
      </x:c>
      <x:c r="B3" s="2" t="inlineStr">
        <x:is>
          <x:t xml:space="preserve">Base $1,250/month; range $1,000–$1,500. Confirm utilities, refrigeration use and power.</x:t>
        </x:is>
      </x:c>
    </x:row>
    <x:row r="4" ht="45" customHeight="1">
      <x:c r="A4" s="2" t="inlineStr">
        <x:is>
          <x:t xml:space="preserve">Equipment</x:t>
        </x:is>
      </x:c>
      <x:c r="B4" s="2" t="inlineStr">
        <x:is>
          <x:t xml:space="preserve">Two double-door fridges and two double-door freezers; reach-ins cannot receive intact refrigerated pallets.</x:t>
        </x:is>
      </x:c>
    </x:row>
    <x:row r="5" ht="45" customHeight="1">
      <x:c r="A5" s="2" t="inlineStr">
        <x:is>
          <x:t xml:space="preserve">Coordination</x:t>
        </x:is>
      </x:c>
      <x:c r="B5" s="2" t="inlineStr">
        <x:is>
          <x:t xml:space="preserve">8 hours/week × $25 × 52 plus $1,600 burden; employee assumption, verify payroll and insurance.</x:t>
        </x:is>
      </x:c>
    </x:row>
    <x:row r="6" ht="45" customHeight="1">
      <x:c r="A6" s="2" t="inlineStr">
        <x:is>
          <x:t xml:space="preserve">Deposit</x:t>
        </x:is>
      </x:c>
      <x:c r="B6" s="2" t="inlineStr">
        <x:is>
          <x:t xml:space="preserve">Refundable asset, not expense. $1,500 base estimate.</x:t>
        </x:is>
      </x:c>
    </x:row>
    <x:row r="7" ht="45" customHeight="1">
      <x:c r="A7" s="2" t="inlineStr">
        <x:is>
          <x:t xml:space="preserve">Reserve</x:t>
        </x:is>
      </x:c>
      <x:c r="B7" s="2" t="inlineStr">
        <x:is>
          <x:t xml:space="preserve">Three months base recurring costs; unspent cash, not additional expense.</x:t>
        </x:is>
      </x:c>
    </x:row>
    <x:row r="8" ht="45" customHeight="1">
      <x:c r="A8" s="2" t="inlineStr">
        <x:is>
          <x:t xml:space="preserve">Contingencies</x:t>
        </x:is>
      </x:c>
      <x:c r="B8" s="2" t="str">
        <x:v>Operating contingency 10%; setup contingency $490. Combined contingency reduced by $1,060 to reconcile hub funding goal to $75,000. Revised management estimate October 11, 2026.</x:v>
      </x:c>
    </x:row>
    <x:row r="9" ht="45" customHeight="1">
      <x:c r="A9" s="2" t="inlineStr">
        <x:is>
          <x:t xml:space="preserve">Income</x:t>
        </x:is>
      </x:c>
      <x:c r="B9" s="2" t="inlineStr">
        <x:is>
          <x:t xml:space="preserve">No 2027 hub funding allocated here until award period/restrictions verified.</x:t>
        </x:is>
      </x:c>
    </x:row>
    <x:row r="10" ht="45" customHeight="1">
      <x:c r="A10" s="2" t="inlineStr">
        <x:is>
          <x:t xml:space="preserve">Overlap</x:t>
        </x:is>
      </x:c>
      <x:c r="B10" s="2" t="inlineStr">
        <x:is>
          <x:t xml:space="preserve">Do not double-charge existing program administration, event delivery, supplies or funded equipment.</x:t>
        </x:is>
      </x:c>
    </x:row>
    <x:row r="11" ht="45" customHeight="1">
      <x:c r="A11" s="2" t="inlineStr">
        <x:is>
          <x:t xml:space="preserve">Excluded</x:t>
        </x:is>
      </x:c>
      <x:c r="B11" s="2" t="inlineStr">
        <x:is>
          <x:t xml:space="preserve">Walk-in cooler, truck/forklift purchase, major build-out, generator, church facility repairs.</x:t>
        </x:is>
      </x:c>
    </x:row>
    <x:row r="12" ht="45" customHeight="1">
      <x:c r="A12" s="2" t="inlineStr">
        <x:is>
          <x:t xml:space="preserve">Timing</x:t>
        </x:is>
      </x:c>
      <x:c r="B12" s="2" t="inlineStr">
        <x:is>
          <x:t xml:space="preserve">Full-year rent coverage budgeted; Q1 readiness, proposed Q2 distributions. Reforecast for actual start.</x:t>
        </x:is>
      </x:c>
    </x:row>
    <x:row r="13" ht="45" customHeight="1">
      <x:c r="A13" s="2" t="inlineStr">
        <x:is>
          <x:t xml:space="preserve">Targets</x:t>
        </x:is>
      </x:c>
      <x:c r="B13" s="2" t="inlineStr">
        <x:is>
          <x:t xml:space="preserve">18 April–December distribution cycles, 3 community locations; proposed, not historical.</x:t>
        </x:is>
      </x:c>
    </x:row>
    <x:row r="14" ht="45" customHeight="1">
      <x:c r="A14" s="2" t="inlineStr">
        <x:is>
          <x:t xml:space="preserve">Sources</x:t>
        </x:is>
      </x:c>
      <x:c r="B14" s="2" t="inlineStr">
        <x:is>
          <x:t xml:space="preserve">WareWorks amenities; WebstaurantStore retail equipment anchors checked 2026-10-06; Straus plan dated 2026-10-05.</x:t>
        </x:is>
      </x:c>
    </x:row>
  </x:sheetData>
  <x:pageMargins left="0.7" right="0.7" top="0.75" bottom="0.75" header="0.3" footer="0.3"/>
</x:worksheet>
</file>